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<sst xmlns="http://schemas.openxmlformats.org/spreadsheetml/2006/main" count="175" uniqueCount="175">
  <si>
    <t xml:space="preserve">Наименование показателя      </t>
  </si>
  <si>
    <t xml:space="preserve">Доходы бюджета - Итого              </t>
  </si>
  <si>
    <t>000 1 03 00000 00 0000 000</t>
  </si>
  <si>
    <t xml:space="preserve">Налоги на совокупный доход          </t>
  </si>
  <si>
    <t>000 1 05 00000 00 0000 000</t>
  </si>
  <si>
    <t xml:space="preserve">Налоги на имущество                 </t>
  </si>
  <si>
    <t>000 1 06 00000 00 0000 000</t>
  </si>
  <si>
    <t>000 1 07 00000 00 0000 000</t>
  </si>
  <si>
    <t xml:space="preserve">Государственная пошлина             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</si>
  <si>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</si>
  <si>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</si>
  <si>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</si>
  <si>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</si>
  <si>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</si>
  <si>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</si>
  <si>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 xml:space="preserve">Административные платежи и сборы    </t>
  </si>
  <si>
    <t>000 1 15 00000 00 0000 000</t>
  </si>
  <si>
    <t xml:space="preserve">Штрафы, санкции, возмещение ущерба  </t>
  </si>
  <si>
    <t>000 1 16 00000 00 0000 000</t>
  </si>
  <si>
    <t xml:space="preserve">Прочие неналоговые доходы           </t>
  </si>
  <si>
    <t>000 1 17 00000 00 0000 000</t>
  </si>
  <si>
    <t xml:space="preserve">Безвозмездные поступления           </t>
  </si>
  <si>
    <t>000 2 02 00000 00 0000 000</t>
  </si>
  <si>
    <t xml:space="preserve">Дотации                             </t>
  </si>
  <si>
    <t>000 2 02 01000 00 0000 151</t>
  </si>
  <si>
    <t xml:space="preserve">Субсидии                            </t>
  </si>
  <si>
    <t>000 2 02 02000 00 0000 151</t>
  </si>
  <si>
    <t xml:space="preserve">Субвенции                           </t>
  </si>
  <si>
    <t>000 2 02 03000 00 0000 151</t>
  </si>
  <si>
    <t>Иные межбюджетные трансферты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</si>
  <si>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</si>
  <si>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</si>
  <si>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</si>
  <si>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</si>
  <si>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</si>
  <si>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</si>
  <si>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</si>
  <si>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</si>
  <si>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</si>
  <si>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</si>
  <si>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</si>
  <si>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</si>
  <si>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Обеспечение проведения выборов и референдумов</t>
  </si>
  <si>
    <t>000  0107  0000000  000  000</t>
  </si>
  <si>
    <t>Обслуживание государственного и муниципального долга</t>
  </si>
  <si>
    <t>000  0111  0000000  000  000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</si>
  <si>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</si>
  <si>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</si>
  <si>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</si>
  <si>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000  0300  0000000  000  000</t>
  </si>
  <si>
    <t>Органы внутренних дел</t>
  </si>
  <si>
    <t>000  0302  0000000  000  000</t>
  </si>
  <si>
    <t>000  0309  0000000  000  000</t>
  </si>
  <si>
    <t>Национальная экономика</t>
  </si>
  <si>
    <t>000  0400  0000000  000  000</t>
  </si>
  <si>
    <t>Общеэкономические вопросы</t>
  </si>
  <si>
    <t>000  0401  0000000  000  000</t>
  </si>
  <si>
    <t>Другие вопросы в области национальной экономики</t>
  </si>
  <si>
    <t>000  0412  0000000  000  000</t>
  </si>
  <si>
    <t>Жилищно-коммунальное хозяйство</t>
  </si>
  <si>
    <t>000  0500  0000000  000  000</t>
  </si>
  <si>
    <t>Жилищное хозяйство</t>
  </si>
  <si>
    <t>000  0501  0000000  000  000</t>
  </si>
  <si>
    <t>Коммунальное хозяйство</t>
  </si>
  <si>
    <t>000  0502  0000000  000  000</t>
  </si>
  <si>
    <t>Благоустройство</t>
  </si>
  <si>
    <t>000  0503  0000000  000  000</t>
  </si>
  <si>
    <t>Образование</t>
  </si>
  <si>
    <t>000  0700  0000000  000  000</t>
  </si>
  <si>
    <t>Общее образование</t>
  </si>
  <si>
    <t>000  0702  0000000  000  000</t>
  </si>
  <si>
    <t>Молодежная политика и оздоровление детей</t>
  </si>
  <si>
    <t>000  0707  0000000  000  000</t>
  </si>
  <si>
    <t>Другие вопросы в области образования</t>
  </si>
  <si>
    <t>000  0709  0000000  000  000</t>
  </si>
  <si>
    <t>000  0800  0000000  000  000</t>
  </si>
  <si>
    <t>Культура</t>
  </si>
  <si>
    <t>000  0801  0000000  000  000</t>
  </si>
  <si>
    <t>000  0900  0000000  000  000</t>
  </si>
  <si>
    <t>Стационарная медицинская помощь</t>
  </si>
  <si>
    <t>000  0901  0000000  000  000</t>
  </si>
  <si>
    <t>Амбулаторная помощь</t>
  </si>
  <si>
    <t>000  0902  0000000  000  000</t>
  </si>
  <si>
    <t>Скорая медицинская помощь</t>
  </si>
  <si>
    <t>000  0904  0000000  000  000</t>
  </si>
  <si>
    <t>Физическая культура и спорт</t>
  </si>
  <si>
    <t>Социальная политика</t>
  </si>
  <si>
    <t>000  1000  0000000  000  000</t>
  </si>
  <si>
    <t>Пенсионное обеспечение</t>
  </si>
  <si>
    <t>000  1001  0000000  000  000</t>
  </si>
  <si>
    <t>Социальное обслуживание населения</t>
  </si>
  <si>
    <t>000  1002  0000000  000  000</t>
  </si>
  <si>
    <t>Социальное обеспечение населения</t>
  </si>
  <si>
    <t>000  1003  0000000  000  000</t>
  </si>
  <si>
    <t>Охрана семьи и детства</t>
  </si>
  <si>
    <t>000  1004  0000000  000  000</t>
  </si>
  <si>
    <t>000  1100  0000000  000  000</t>
  </si>
  <si>
    <t>000  1101  0000000  000  000</t>
  </si>
  <si>
    <t>000  1102  0000000  000  000</t>
  </si>
  <si>
    <t>Источники финансирования дефицита бюджета</t>
  </si>
  <si>
    <t>Изменение остатков средств бюджета на счетах в банках (+сокращение,-прирост)</t>
  </si>
  <si>
    <t>Чистое изменение долга (муниципальное внутреннее заимствование, кредитные соглашения и договора)</t>
  </si>
  <si>
    <t>000 2 18 05000 00 0000 151</t>
  </si>
  <si>
    <t>000 2 19 05000 00 0000 151</t>
  </si>
  <si>
    <t>Возврат остатков субсидий, субвенций и иных межбюджетных трансферотв, прошлых лет</t>
  </si>
  <si>
    <t>000  0113  0000000  000  000</t>
  </si>
  <si>
    <t>Национальная оборона</t>
  </si>
  <si>
    <t>000  0200  0000000  000  000</t>
  </si>
  <si>
    <t>Мобилизационная и вневойсковая подготовка</t>
  </si>
  <si>
    <t>000  0203  0000000  000  000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</si>
  <si>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</si>
  <si>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</si>
  <si>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000  0314  0000000  000  000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</si>
  <si>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</si>
  <si>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</si>
  <si>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</si>
  <si>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000  0909  0000000  000  000</t>
  </si>
  <si>
    <t>Физическая культура</t>
  </si>
  <si>
    <t>Массовый спорт</t>
  </si>
  <si>
    <t>Другие вопросы в области физической культуры и спорта</t>
  </si>
  <si>
    <t>000  1105  0000000  000  000</t>
  </si>
  <si>
    <t>Средства массовой информации</t>
  </si>
  <si>
    <t>000  1200  0000000  000  000</t>
  </si>
  <si>
    <t>000  1300  0000000  000  000</t>
  </si>
  <si>
    <t>Обслуживание государственного внутреннего и муниципального долга</t>
  </si>
  <si>
    <t>000  1301  0000000  000  000</t>
  </si>
  <si>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</si>
  <si>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</si>
  <si>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Дотации на выравнивание бюджетной обеспеченности субъектов Российской Федерации и муниципальных образований</t>
  </si>
  <si>
    <t>000  1401  0000000  000  000</t>
  </si>
  <si>
    <t>Прочие межбюджетные трансферты общего характера</t>
  </si>
  <si>
    <t>000  1403  0000000  000  000</t>
  </si>
  <si>
    <t>Результат исполнения бюджета (дефицит "--", профицит "+")</t>
  </si>
  <si>
    <t>000  7900  0000000  000  000</t>
  </si>
  <si>
    <t>000  0405  0000000  000  000</t>
  </si>
  <si>
    <t>000  0701  0000000  000  000</t>
  </si>
  <si>
    <t>Дошкольное образование</t>
  </si>
  <si>
    <t>000  0105  0000000  000  000</t>
  </si>
  <si>
    <t>Сельское хозяйство и рыболовство</t>
  </si>
  <si>
    <t xml:space="preserve">Налоговые и неналоговые доходы, всего в том числе налоговые  и  неналоговые доходы по следующим подгруппам: </t>
  </si>
  <si>
    <t xml:space="preserve">Коды бюджетной бюджетной классификации доходов и расходов     </t>
  </si>
  <si>
    <t>Налог на доходы физических лиц</t>
  </si>
  <si>
    <t>000 1 01 02000 01 0000 110</t>
  </si>
  <si>
    <t>Налоги  на  товары  (работы, услуги), реализуемые на территории  Российской Федерации</t>
  </si>
  <si>
    <t>Налог,   взимаемый   в связи с применением упрощунной системы налогообложения</t>
  </si>
  <si>
    <t>000 1 05 01000 00 0000 000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</si>
  <si>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</si>
  <si>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</si>
  <si>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</si>
  <si>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000 1 05 04000 02 0000 110</t>
  </si>
  <si>
    <t>000 1 05 03000 01 0000 110</t>
  </si>
  <si>
    <t>000 1 05 02000 02 0000 110</t>
  </si>
  <si>
    <t>Налог на имущество физических лиц</t>
  </si>
  <si>
    <t>000 1 06 01000 00 0000 110</t>
  </si>
  <si>
    <t>Налог на имущество организаций</t>
  </si>
  <si>
    <t>000 1 06 02000 02 0000 110</t>
  </si>
  <si>
    <t>Земельный налог</t>
  </si>
  <si>
    <t>000 1 06 06000 00 0000 110</t>
  </si>
  <si>
    <t xml:space="preserve">Налоги, сборы и регулярные платежи за пользование природными ресурсами    </t>
  </si>
  <si>
    <t xml:space="preserve">Задолженность   и   перерасчеты    по отмененным  налогам,  сборам  и  иным обязательным платежам               </t>
  </si>
  <si>
    <t xml:space="preserve">Доходы  от  использования  имущества, находящегося   в  государственной   и муниципальной собственности         </t>
  </si>
  <si>
    <t>Платежи  при  пользовании  природными ресурсами</t>
  </si>
  <si>
    <t xml:space="preserve">Доходы  от  оказания платных услуг  и компенсации затрат государства      </t>
  </si>
  <si>
    <t xml:space="preserve">Доходы  от  продажи  материальных   и нематериальных активов              </t>
  </si>
  <si>
    <t xml:space="preserve">Безвозмездные  поступления от  других бюджетов       бюджетной      системы Российской Федерации </t>
  </si>
  <si>
    <t>000 2 02 04000 00 0000 151</t>
  </si>
  <si>
    <t>Доходы бюджетов бюджетной системы от возвратов остатков субсидий, субвенций и иных межбюджетных трансфертов, прошлых лет</t>
  </si>
  <si>
    <t>Оценка ожидаемого исполнения на текущий год, тыс.руб.</t>
  </si>
  <si>
    <t>выполнение плановых назначений</t>
  </si>
  <si>
    <t>плановые назначения на очередной финансовый год, тыс.руб.</t>
  </si>
  <si>
    <t>темп роста плановых назначений очередного финансового года к оценке ожидаемого исполнения текущего года, %</t>
  </si>
  <si>
    <t>000  0409  0000000  000  000</t>
  </si>
  <si>
    <t>дорожный фонд</t>
  </si>
  <si>
    <t>плановые назначения на текущий год, тыс.руб. (по состоянию на 01.11.2018)</t>
  </si>
  <si>
    <t>ОЦЕНКА ОЖИДАЕМОГО ИСПОЛНЕНИЯ БЮДЖЕТА МО " ОРТОЛЫКСКОЕ СЕЛЬСКОЕ ПОСЕЛЕНИЕ" НА ТЕКУЩИЙ ФИНАНСОВЫЙ ГОД  (2018 год)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</si>
</sst>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"/>
    <numFmt numFmtId="174" formatCode="0.0000000"/>
    <numFmt numFmtId="175" formatCode="0.00000000"/>
    <numFmt numFmtId="176" formatCode="[$-FC19]d\ mmmm\ yyyy\ &quot;г.&quot;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vertical="top" wrapText="1"/>
    </xf>
    <xf numFmtId="173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/>
    </xf>
    <xf numFmtId="173" fontId="3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173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vertical="top" wrapText="1"/>
    </xf>
    <xf numFmtId="0" fontId="2" fillId="24" borderId="10" xfId="52" applyFont="1" applyFill="1" applyBorder="1" applyAlignment="1">
      <alignment/>
      <protection/>
    </xf>
    <xf numFmtId="2" fontId="2" fillId="24" borderId="10" xfId="52" applyNumberFormat="1" applyFont="1" applyFill="1" applyBorder="1" applyAlignment="1">
      <alignment horizontal="center"/>
      <protection/>
    </xf>
    <xf numFmtId="2" fontId="3" fillId="24" borderId="10" xfId="0" applyNumberFormat="1" applyFont="1" applyFill="1" applyBorder="1" applyAlignment="1">
      <alignment horizontal="center"/>
    </xf>
    <xf numFmtId="0" fontId="3" fillId="24" borderId="10" xfId="52" applyFont="1" applyFill="1" applyBorder="1" applyAlignment="1">
      <alignment wrapText="1"/>
      <protection/>
    </xf>
    <xf numFmtId="49" fontId="3" fillId="24" borderId="10" xfId="52" applyNumberFormat="1" applyFont="1" applyFill="1" applyBorder="1" applyAlignment="1">
      <alignment/>
      <protection/>
    </xf>
    <xf numFmtId="171" fontId="3" fillId="24" borderId="10" xfId="52" applyNumberFormat="1" applyFont="1" applyFill="1" applyBorder="1" applyAlignment="1">
      <alignment horizontal="center"/>
      <protection/>
    </xf>
    <xf numFmtId="2" fontId="3" fillId="24" borderId="10" xfId="52" applyNumberFormat="1" applyFont="1" applyFill="1" applyBorder="1" applyAlignment="1">
      <alignment horizontal="center"/>
      <protection/>
    </xf>
    <xf numFmtId="0" fontId="2" fillId="24" borderId="10" xfId="52" applyFont="1" applyFill="1" applyBorder="1" applyAlignment="1">
      <alignment wrapText="1"/>
      <protection/>
    </xf>
    <xf numFmtId="49" fontId="2" fillId="24" borderId="10" xfId="52" applyNumberFormat="1" applyFont="1" applyFill="1" applyBorder="1" applyAlignment="1">
      <alignment/>
      <protection/>
    </xf>
    <xf numFmtId="173" fontId="3" fillId="24" borderId="10" xfId="52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wrapText="1"/>
    </xf>
    <xf numFmtId="0" fontId="2" fillId="24" borderId="0" xfId="0" applyFont="1" applyFill="1" applyAlignment="1">
      <alignment/>
    </xf>
    <xf numFmtId="2" fontId="2" fillId="24" borderId="0" xfId="0" applyNumberFormat="1" applyFont="1" applyFill="1" applyAlignment="1">
      <alignment/>
    </xf>
    <xf numFmtId="2" fontId="2" fillId="24" borderId="0" xfId="0" applyNumberFormat="1" applyFont="1" applyFill="1" applyAlignment="1">
      <alignment horizontal="center"/>
    </xf>
    <xf numFmtId="175" fontId="2" fillId="24" borderId="0" xfId="0" applyNumberFormat="1" applyFont="1" applyFill="1" applyAlignment="1">
      <alignment/>
    </xf>
    <xf numFmtId="173" fontId="2" fillId="2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йо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">
      <selection activeCell="I36" sqref="I36"/>
    </sheetView>
  </sheetViews>
  <sheetFormatPr defaultColWidth="9.00390625" defaultRowHeight="12.75"/>
  <cols>
    <col min="1" max="1" width="45.25390625" style="1" customWidth="1"/>
    <col min="2" max="2" width="25.125" style="1" customWidth="1"/>
    <col min="3" max="3" width="12.75390625" style="1" customWidth="1"/>
    <col min="4" max="4" width="18.375" style="2" customWidth="1"/>
    <col min="5" max="5" width="10.625" style="1" customWidth="1"/>
    <col min="6" max="6" width="12.375" style="1" customWidth="1"/>
    <col min="7" max="7" width="14.125" style="1" customWidth="1"/>
    <col min="8" max="16384" width="9.125" style="1" customWidth="1"/>
  </cols>
  <sheetData>
    <row r="1" spans="1:7" s="3" customFormat="1" ht="19.5" customHeight="1">
      <c r="A1" s="40" t="s">
        <v>174</v>
      </c>
      <c r="B1" s="40"/>
      <c r="C1" s="40"/>
      <c r="D1" s="40"/>
      <c r="E1" s="41"/>
      <c r="F1" s="41"/>
      <c r="G1" s="41"/>
    </row>
    <row r="2" spans="1:7" s="3" customFormat="1" ht="12.75">
      <c r="A2" s="40"/>
      <c r="B2" s="40"/>
      <c r="C2" s="40"/>
      <c r="D2" s="40"/>
      <c r="E2" s="41"/>
      <c r="F2" s="41"/>
      <c r="G2" s="41"/>
    </row>
    <row r="4" spans="1:7" ht="12.75">
      <c r="A4" s="38" t="s">
        <v>0</v>
      </c>
      <c r="B4" s="45" t="s">
        <v>140</v>
      </c>
      <c r="C4" s="45" t="s">
        <v>173</v>
      </c>
      <c r="D4" s="45" t="s">
        <v>167</v>
      </c>
      <c r="E4" s="42" t="s">
        <v>168</v>
      </c>
      <c r="F4" s="39" t="s">
        <v>169</v>
      </c>
      <c r="G4" s="39" t="s">
        <v>170</v>
      </c>
    </row>
    <row r="5" spans="1:7" ht="12.75">
      <c r="A5" s="38"/>
      <c r="B5" s="46"/>
      <c r="C5" s="48"/>
      <c r="D5" s="46"/>
      <c r="E5" s="43"/>
      <c r="F5" s="39"/>
      <c r="G5" s="39"/>
    </row>
    <row r="6" spans="1:7" ht="110.25" customHeight="1">
      <c r="A6" s="38"/>
      <c r="B6" s="47"/>
      <c r="C6" s="49"/>
      <c r="D6" s="47"/>
      <c r="E6" s="44"/>
      <c r="F6" s="39"/>
      <c r="G6" s="39"/>
    </row>
    <row r="7" spans="1:7" s="4" customFormat="1" ht="12.75">
      <c r="A7" s="10" t="s">
        <v>1</v>
      </c>
      <c r="B7" s="10"/>
      <c r="C7" s="11">
        <f>C8+C30</f>
        <v>6285.209999999999</v>
      </c>
      <c r="D7" s="11">
        <f>D8+D30</f>
        <v>6285.209999999999</v>
      </c>
      <c r="E7" s="12">
        <f>D7/C7*100</f>
        <v>100</v>
      </c>
      <c r="F7" s="21">
        <f>F8+F30</f>
        <v>5726.26</v>
      </c>
      <c r="G7" s="13">
        <f>F7/D7*100</f>
        <v>91.10690016721797</v>
      </c>
    </row>
    <row r="8" spans="1:7" s="3" customFormat="1" ht="39" customHeight="1">
      <c r="A8" s="10" t="s">
        <v>139</v>
      </c>
      <c r="B8" s="14"/>
      <c r="C8" s="15">
        <f>C9+C14+C16+C17+C19+C25+C29</f>
        <v>129.99999999999997</v>
      </c>
      <c r="D8" s="15">
        <f>D9+D14+D17+D19+D25+D29</f>
        <v>129.99999999999997</v>
      </c>
      <c r="E8" s="12">
        <f aca="true" t="shared" si="0" ref="E8:E69">D8/C8*100</f>
        <v>100</v>
      </c>
      <c r="F8" s="15">
        <f>F14+F16+F17+F19+F25+F29+F9</f>
        <v>250.20000000000002</v>
      </c>
      <c r="G8" s="13">
        <f>F8/D8*100</f>
        <v>192.4615384615385</v>
      </c>
    </row>
    <row r="9" spans="1:7" ht="17.25" customHeight="1">
      <c r="A9" s="14" t="s">
        <v>141</v>
      </c>
      <c r="B9" s="14" t="s">
        <v>142</v>
      </c>
      <c r="C9" s="17">
        <v>42.8</v>
      </c>
      <c r="D9" s="16">
        <v>42.8</v>
      </c>
      <c r="E9" s="12">
        <f t="shared" si="0"/>
        <v>100</v>
      </c>
      <c r="F9" s="37">
        <v>60</v>
      </c>
      <c r="G9" s="13">
        <f>F9/D9*100</f>
        <v>140.1869158878505</v>
      </c>
    </row>
    <row r="10" spans="1:7" ht="27" customHeight="1">
      <c r="A10" s="14" t="s">
        <v>143</v>
      </c>
      <c r="B10" s="14" t="s">
        <v>2</v>
      </c>
      <c r="C10" s="17"/>
      <c r="D10" s="16"/>
      <c r="E10" s="12"/>
      <c r="F10" s="37"/>
      <c r="G10" s="13" t="e">
        <f>F10/D10*100</f>
        <v>#DIV/0!</v>
      </c>
    </row>
    <row r="11" spans="1:7" ht="15.75" customHeight="1">
      <c r="A11" s="14" t="s">
        <v>3</v>
      </c>
      <c r="B11" s="14" t="s">
        <v>4</v>
      </c>
      <c r="C11" s="17"/>
      <c r="D11" s="16"/>
      <c r="E11" s="12" t="e">
        <f t="shared" si="0"/>
        <v>#DIV/0!</v>
      </c>
      <c r="F11" s="37"/>
      <c r="G11" s="13" t="e">
        <f>F11/D11*100</f>
        <v>#DIV/0!</v>
      </c>
    </row>
    <row r="12" spans="1:7" ht="25.5" customHeight="1">
      <c r="A12" s="14" t="s">
        <v>144</v>
      </c>
      <c r="B12" s="14" t="s">
        <v>145</v>
      </c>
      <c r="C12" s="17"/>
      <c r="D12" s="16"/>
      <c r="E12" s="12"/>
      <c r="F12" s="37"/>
      <c r="G12" s="13"/>
    </row>
    <row r="13" spans="1:7" ht="25.5" customHeight="1">
      <c r="A13" s="14" t="s">
        <v>146</v>
      </c>
      <c r="B13" s="14" t="s">
        <v>151</v>
      </c>
      <c r="C13" s="17"/>
      <c r="D13" s="16"/>
      <c r="E13" s="12"/>
      <c r="F13" s="37"/>
      <c r="G13" s="13"/>
    </row>
    <row r="14" spans="1:7" ht="17.25" customHeight="1">
      <c r="A14" s="14" t="s">
        <v>147</v>
      </c>
      <c r="B14" s="14" t="s">
        <v>150</v>
      </c>
      <c r="C14" s="17">
        <v>0.4</v>
      </c>
      <c r="D14" s="16">
        <v>0.4</v>
      </c>
      <c r="E14" s="12">
        <f t="shared" si="0"/>
        <v>100</v>
      </c>
      <c r="F14" s="37">
        <v>0.4</v>
      </c>
      <c r="G14" s="13">
        <f>F14/D14*100</f>
        <v>100</v>
      </c>
    </row>
    <row r="15" spans="1:7" ht="24.75" customHeight="1">
      <c r="A15" s="14" t="s">
        <v>148</v>
      </c>
      <c r="B15" s="14" t="s">
        <v>149</v>
      </c>
      <c r="C15" s="17"/>
      <c r="D15" s="16"/>
      <c r="E15" s="12"/>
      <c r="F15" s="37"/>
      <c r="G15" s="13"/>
    </row>
    <row r="16" spans="1:7" ht="16.5" customHeight="1">
      <c r="A16" s="14" t="s">
        <v>5</v>
      </c>
      <c r="B16" s="14" t="s">
        <v>6</v>
      </c>
      <c r="C16" s="17"/>
      <c r="D16" s="16"/>
      <c r="E16" s="12" t="e">
        <f t="shared" si="0"/>
        <v>#DIV/0!</v>
      </c>
      <c r="F16" s="37"/>
      <c r="G16" s="13" t="e">
        <f>F16/D16*100</f>
        <v>#DIV/0!</v>
      </c>
    </row>
    <row r="17" spans="1:7" ht="16.5" customHeight="1">
      <c r="A17" s="14" t="s">
        <v>152</v>
      </c>
      <c r="B17" s="14" t="s">
        <v>153</v>
      </c>
      <c r="C17" s="15">
        <v>15</v>
      </c>
      <c r="D17" s="16">
        <v>15</v>
      </c>
      <c r="E17" s="12">
        <f t="shared" si="0"/>
        <v>100</v>
      </c>
      <c r="F17" s="37">
        <v>32</v>
      </c>
      <c r="G17" s="13">
        <f>F17/D17*100</f>
        <v>213.33333333333334</v>
      </c>
    </row>
    <row r="18" spans="1:7" ht="16.5" customHeight="1">
      <c r="A18" s="14" t="s">
        <v>154</v>
      </c>
      <c r="B18" s="14" t="s">
        <v>155</v>
      </c>
      <c r="C18" s="15"/>
      <c r="D18" s="16"/>
      <c r="E18" s="12"/>
      <c r="F18" s="37"/>
      <c r="G18" s="13"/>
    </row>
    <row r="19" spans="1:7" ht="16.5" customHeight="1">
      <c r="A19" s="14" t="s">
        <v>156</v>
      </c>
      <c r="B19" s="14" t="s">
        <v>157</v>
      </c>
      <c r="C19" s="15">
        <v>46</v>
      </c>
      <c r="D19" s="16">
        <v>46</v>
      </c>
      <c r="E19" s="12">
        <f t="shared" si="0"/>
        <v>100</v>
      </c>
      <c r="F19" s="37">
        <v>106</v>
      </c>
      <c r="G19" s="13">
        <f>F19/D19*100</f>
        <v>230.43478260869566</v>
      </c>
    </row>
    <row r="20" spans="1:7" ht="22.5" customHeight="1">
      <c r="A20" s="14" t="s">
        <v>158</v>
      </c>
      <c r="B20" s="14" t="s">
        <v>7</v>
      </c>
      <c r="C20" s="17"/>
      <c r="D20" s="16"/>
      <c r="E20" s="12"/>
      <c r="F20" s="18"/>
      <c r="G20" s="13"/>
    </row>
    <row r="21" spans="1:7" ht="18" customHeight="1">
      <c r="A21" s="14" t="s">
        <v>8</v>
      </c>
      <c r="B21" s="14" t="s">
        <v>9</v>
      </c>
      <c r="C21" s="17"/>
      <c r="D21" s="16"/>
      <c r="E21" s="12"/>
      <c r="F21" s="18"/>
      <c r="G21" s="13"/>
    </row>
    <row r="22" spans="1:7" ht="26.25" customHeight="1">
      <c r="A22" s="14" t="s">
        <v>159</v>
      </c>
      <c r="B22" s="14" t="s">
        <v>10</v>
      </c>
      <c r="C22" s="15"/>
      <c r="D22" s="15"/>
      <c r="E22" s="19"/>
      <c r="F22" s="20"/>
      <c r="G22" s="13"/>
    </row>
    <row r="23" spans="1:7" ht="25.5" customHeight="1">
      <c r="A23" s="14" t="s">
        <v>160</v>
      </c>
      <c r="B23" s="14" t="s">
        <v>11</v>
      </c>
      <c r="C23" s="15">
        <v>0</v>
      </c>
      <c r="D23" s="15">
        <v>0</v>
      </c>
      <c r="E23" s="19" t="e">
        <f t="shared" si="0"/>
        <v>#DIV/0!</v>
      </c>
      <c r="F23" s="20"/>
      <c r="G23" s="13" t="e">
        <f>F23/D23*100</f>
        <v>#DIV/0!</v>
      </c>
    </row>
    <row r="24" spans="1:7" ht="16.5" customHeight="1">
      <c r="A24" s="14" t="s">
        <v>161</v>
      </c>
      <c r="B24" s="14" t="s">
        <v>12</v>
      </c>
      <c r="C24" s="15"/>
      <c r="D24" s="15"/>
      <c r="E24" s="19"/>
      <c r="F24" s="20"/>
      <c r="G24" s="13"/>
    </row>
    <row r="25" spans="1:7" ht="29.25" customHeight="1">
      <c r="A25" s="14" t="s">
        <v>162</v>
      </c>
      <c r="B25" s="14" t="s">
        <v>13</v>
      </c>
      <c r="C25" s="15">
        <v>15.6</v>
      </c>
      <c r="D25" s="15">
        <v>15.6</v>
      </c>
      <c r="E25" s="19">
        <f t="shared" si="0"/>
        <v>100</v>
      </c>
      <c r="F25" s="20">
        <v>41.4</v>
      </c>
      <c r="G25" s="13">
        <f>F25/D25*100</f>
        <v>265.38461538461536</v>
      </c>
    </row>
    <row r="26" spans="1:7" ht="15" customHeight="1">
      <c r="A26" s="14" t="s">
        <v>163</v>
      </c>
      <c r="B26" s="14" t="s">
        <v>14</v>
      </c>
      <c r="C26" s="15"/>
      <c r="D26" s="15"/>
      <c r="E26" s="19"/>
      <c r="F26" s="20"/>
      <c r="G26" s="13"/>
    </row>
    <row r="27" spans="1:7" ht="18.75" customHeight="1">
      <c r="A27" s="14" t="s">
        <v>15</v>
      </c>
      <c r="B27" s="14" t="s">
        <v>16</v>
      </c>
      <c r="C27" s="15"/>
      <c r="D27" s="15"/>
      <c r="E27" s="19"/>
      <c r="F27" s="20"/>
      <c r="G27" s="13"/>
    </row>
    <row r="28" spans="1:7" ht="17.25" customHeight="1">
      <c r="A28" s="14" t="s">
        <v>17</v>
      </c>
      <c r="B28" s="14" t="s">
        <v>18</v>
      </c>
      <c r="C28" s="15"/>
      <c r="D28" s="15"/>
      <c r="E28" s="19"/>
      <c r="F28" s="20"/>
      <c r="G28" s="13"/>
    </row>
    <row r="29" spans="1:7" ht="16.5" customHeight="1">
      <c r="A29" s="14" t="s">
        <v>19</v>
      </c>
      <c r="B29" s="14" t="s">
        <v>20</v>
      </c>
      <c r="C29" s="15">
        <v>10.2</v>
      </c>
      <c r="D29" s="15">
        <v>10.2</v>
      </c>
      <c r="E29" s="19">
        <f t="shared" si="0"/>
        <v>100</v>
      </c>
      <c r="F29" s="20">
        <v>10.4</v>
      </c>
      <c r="G29" s="13">
        <f>F29/D29*100</f>
        <v>101.96078431372551</v>
      </c>
    </row>
    <row r="30" spans="1:7" s="3" customFormat="1" ht="17.25" customHeight="1">
      <c r="A30" s="10" t="s">
        <v>21</v>
      </c>
      <c r="B30" s="10"/>
      <c r="C30" s="21">
        <f>C31</f>
        <v>6155.209999999999</v>
      </c>
      <c r="D30" s="21">
        <f>D31+D36+D37</f>
        <v>6155.209999999999</v>
      </c>
      <c r="E30" s="19">
        <f t="shared" si="0"/>
        <v>100</v>
      </c>
      <c r="F30" s="21">
        <f>F31</f>
        <v>5476.06</v>
      </c>
      <c r="G30" s="13">
        <f>F30/D30*100</f>
        <v>88.96625785310333</v>
      </c>
    </row>
    <row r="31" spans="1:9" s="3" customFormat="1" ht="26.25" customHeight="1">
      <c r="A31" s="10" t="s">
        <v>164</v>
      </c>
      <c r="B31" s="10" t="s">
        <v>22</v>
      </c>
      <c r="C31" s="21">
        <f>C32+C33+C34+C35</f>
        <v>6155.209999999999</v>
      </c>
      <c r="D31" s="21">
        <f>D32+D33+D34+D35</f>
        <v>6155.209999999999</v>
      </c>
      <c r="E31" s="19">
        <f t="shared" si="0"/>
        <v>100</v>
      </c>
      <c r="F31" s="21">
        <f>F32+F33+F34+F35</f>
        <v>5476.06</v>
      </c>
      <c r="G31" s="13">
        <f>F31/D31*100</f>
        <v>88.96625785310333</v>
      </c>
      <c r="I31" s="6"/>
    </row>
    <row r="32" spans="1:7" ht="17.25" customHeight="1">
      <c r="A32" s="14" t="s">
        <v>23</v>
      </c>
      <c r="B32" s="14" t="s">
        <v>24</v>
      </c>
      <c r="C32" s="15">
        <v>2645.6</v>
      </c>
      <c r="D32" s="15">
        <v>2645.6</v>
      </c>
      <c r="E32" s="19">
        <f t="shared" si="0"/>
        <v>100</v>
      </c>
      <c r="F32" s="20">
        <v>2403.8</v>
      </c>
      <c r="G32" s="13">
        <f>F32/D32*100</f>
        <v>90.86029634109465</v>
      </c>
    </row>
    <row r="33" spans="1:7" ht="18" customHeight="1">
      <c r="A33" s="14" t="s">
        <v>25</v>
      </c>
      <c r="B33" s="14" t="s">
        <v>26</v>
      </c>
      <c r="C33" s="15">
        <v>1467.26</v>
      </c>
      <c r="D33" s="15">
        <v>1467.26</v>
      </c>
      <c r="E33" s="19"/>
      <c r="F33" s="20"/>
      <c r="G33" s="13"/>
    </row>
    <row r="34" spans="1:7" ht="12.75" customHeight="1">
      <c r="A34" s="14" t="s">
        <v>27</v>
      </c>
      <c r="B34" s="14" t="s">
        <v>28</v>
      </c>
      <c r="C34" s="15">
        <v>132.5</v>
      </c>
      <c r="D34" s="15">
        <v>132.5</v>
      </c>
      <c r="E34" s="19">
        <f t="shared" si="0"/>
        <v>100</v>
      </c>
      <c r="F34" s="20">
        <v>137.5</v>
      </c>
      <c r="G34" s="13">
        <f>F34/D34*100</f>
        <v>103.77358490566037</v>
      </c>
    </row>
    <row r="35" spans="1:7" ht="12.75" customHeight="1">
      <c r="A35" s="22" t="s">
        <v>29</v>
      </c>
      <c r="B35" s="14" t="s">
        <v>165</v>
      </c>
      <c r="C35" s="23">
        <v>1909.85</v>
      </c>
      <c r="D35" s="23">
        <v>1909.85</v>
      </c>
      <c r="E35" s="19">
        <f t="shared" si="0"/>
        <v>100</v>
      </c>
      <c r="F35" s="20">
        <v>2934.76</v>
      </c>
      <c r="G35" s="13">
        <f>F35/D35*100</f>
        <v>153.66442390763675</v>
      </c>
    </row>
    <row r="36" spans="1:7" s="3" customFormat="1" ht="37.5" customHeight="1">
      <c r="A36" s="10" t="s">
        <v>166</v>
      </c>
      <c r="B36" s="10" t="s">
        <v>102</v>
      </c>
      <c r="C36" s="21"/>
      <c r="D36" s="21"/>
      <c r="E36" s="19"/>
      <c r="F36" s="24"/>
      <c r="G36" s="13"/>
    </row>
    <row r="37" spans="1:7" s="3" customFormat="1" ht="30.75" customHeight="1">
      <c r="A37" s="10" t="s">
        <v>104</v>
      </c>
      <c r="B37" s="10" t="s">
        <v>103</v>
      </c>
      <c r="C37" s="21"/>
      <c r="D37" s="21"/>
      <c r="E37" s="19"/>
      <c r="F37" s="24"/>
      <c r="G37" s="13"/>
    </row>
    <row r="38" spans="1:7" s="4" customFormat="1" ht="12.75">
      <c r="A38" s="25" t="s">
        <v>30</v>
      </c>
      <c r="B38" s="26" t="s">
        <v>31</v>
      </c>
      <c r="C38" s="27">
        <f>C39+C48+C50+C54+C59+C63+C68+C80+C46</f>
        <v>6258.16</v>
      </c>
      <c r="D38" s="27">
        <f>D39+D46+D48+D63+D68+D83+D45</f>
        <v>6258.160000000001</v>
      </c>
      <c r="E38" s="19">
        <f t="shared" si="0"/>
        <v>100.00000000000003</v>
      </c>
      <c r="F38" s="28">
        <f>F39+F48+F63+F80+F68</f>
        <v>6814.24</v>
      </c>
      <c r="G38" s="13">
        <f>F38/D38*100</f>
        <v>108.88567885768339</v>
      </c>
    </row>
    <row r="39" spans="1:7" s="3" customFormat="1" ht="12.75">
      <c r="A39" s="25" t="s">
        <v>32</v>
      </c>
      <c r="B39" s="26" t="s">
        <v>33</v>
      </c>
      <c r="C39" s="28">
        <f>C40+C42+C45+C41+C47</f>
        <v>3039.2400000000002</v>
      </c>
      <c r="D39" s="28">
        <f>D40+D42+D47</f>
        <v>2931.6400000000003</v>
      </c>
      <c r="E39" s="19">
        <f t="shared" si="0"/>
        <v>96.45964122609601</v>
      </c>
      <c r="F39" s="28">
        <f>F40+F42+F45+F46</f>
        <v>3250.34</v>
      </c>
      <c r="G39" s="13">
        <f>F39/D39*100</f>
        <v>110.87104828696566</v>
      </c>
    </row>
    <row r="40" spans="1:7" ht="38.25">
      <c r="A40" s="29" t="s">
        <v>34</v>
      </c>
      <c r="B40" s="30" t="s">
        <v>35</v>
      </c>
      <c r="C40" s="23">
        <v>992.75</v>
      </c>
      <c r="D40" s="23">
        <v>992.75</v>
      </c>
      <c r="E40" s="19">
        <f t="shared" si="0"/>
        <v>100</v>
      </c>
      <c r="F40" s="20">
        <v>992.75</v>
      </c>
      <c r="G40" s="13">
        <f>F40/D40*100</f>
        <v>100</v>
      </c>
    </row>
    <row r="41" spans="1:8" ht="51">
      <c r="A41" s="29" t="s">
        <v>36</v>
      </c>
      <c r="B41" s="30" t="s">
        <v>37</v>
      </c>
      <c r="C41" s="23">
        <v>0</v>
      </c>
      <c r="D41" s="23">
        <v>0</v>
      </c>
      <c r="E41" s="19"/>
      <c r="F41" s="20"/>
      <c r="G41" s="13"/>
      <c r="H41" s="9"/>
    </row>
    <row r="42" spans="1:7" ht="51">
      <c r="A42" s="29" t="s">
        <v>38</v>
      </c>
      <c r="B42" s="30" t="s">
        <v>39</v>
      </c>
      <c r="C42" s="23">
        <v>1938.89</v>
      </c>
      <c r="D42" s="23">
        <v>1938.89</v>
      </c>
      <c r="E42" s="19">
        <f t="shared" si="0"/>
        <v>100</v>
      </c>
      <c r="F42" s="20">
        <v>2257.59</v>
      </c>
      <c r="G42" s="13">
        <f>F42/D42*100</f>
        <v>116.43723986404592</v>
      </c>
    </row>
    <row r="43" spans="1:7" ht="12.75">
      <c r="A43" s="29"/>
      <c r="B43" s="30" t="s">
        <v>137</v>
      </c>
      <c r="C43" s="23"/>
      <c r="D43" s="23"/>
      <c r="E43" s="19"/>
      <c r="F43" s="20"/>
      <c r="G43" s="13"/>
    </row>
    <row r="44" spans="1:11" ht="38.25">
      <c r="A44" s="29" t="s">
        <v>40</v>
      </c>
      <c r="B44" s="30" t="s">
        <v>41</v>
      </c>
      <c r="C44" s="23"/>
      <c r="D44" s="23"/>
      <c r="E44" s="19"/>
      <c r="F44" s="20"/>
      <c r="G44" s="13"/>
      <c r="K44" s="7"/>
    </row>
    <row r="45" spans="1:7" ht="12.75">
      <c r="A45" s="29" t="s">
        <v>42</v>
      </c>
      <c r="B45" s="30" t="s">
        <v>43</v>
      </c>
      <c r="C45" s="23">
        <v>107.6</v>
      </c>
      <c r="D45" s="23">
        <v>107.6</v>
      </c>
      <c r="E45" s="19"/>
      <c r="F45" s="20"/>
      <c r="G45" s="13"/>
    </row>
    <row r="46" spans="1:7" ht="12.75">
      <c r="A46" s="29" t="s">
        <v>46</v>
      </c>
      <c r="B46" s="30" t="s">
        <v>45</v>
      </c>
      <c r="C46" s="23"/>
      <c r="D46" s="23"/>
      <c r="E46" s="19"/>
      <c r="F46" s="20"/>
      <c r="G46" s="13"/>
    </row>
    <row r="47" spans="1:7" ht="12.75">
      <c r="A47" s="29" t="s">
        <v>47</v>
      </c>
      <c r="B47" s="30" t="s">
        <v>105</v>
      </c>
      <c r="C47" s="23"/>
      <c r="D47" s="23"/>
      <c r="E47" s="19"/>
      <c r="F47" s="20"/>
      <c r="G47" s="13"/>
    </row>
    <row r="48" spans="1:7" s="3" customFormat="1" ht="12.75">
      <c r="A48" s="25" t="s">
        <v>106</v>
      </c>
      <c r="B48" s="26" t="s">
        <v>107</v>
      </c>
      <c r="C48" s="28">
        <f>C49</f>
        <v>132.5</v>
      </c>
      <c r="D48" s="28">
        <f>D49</f>
        <v>132.5</v>
      </c>
      <c r="E48" s="19">
        <f t="shared" si="0"/>
        <v>100</v>
      </c>
      <c r="F48" s="28">
        <f>F49</f>
        <v>137.5</v>
      </c>
      <c r="G48" s="31">
        <f>G49</f>
        <v>103.77358490566037</v>
      </c>
    </row>
    <row r="49" spans="1:7" ht="12.75">
      <c r="A49" s="29" t="s">
        <v>108</v>
      </c>
      <c r="B49" s="30" t="s">
        <v>109</v>
      </c>
      <c r="C49" s="23">
        <v>132.5</v>
      </c>
      <c r="D49" s="23">
        <v>132.5</v>
      </c>
      <c r="E49" s="19">
        <f t="shared" si="0"/>
        <v>100</v>
      </c>
      <c r="F49" s="20">
        <v>137.5</v>
      </c>
      <c r="G49" s="13">
        <f>F49/D49*100</f>
        <v>103.77358490566037</v>
      </c>
    </row>
    <row r="50" spans="1:7" s="3" customFormat="1" ht="25.5">
      <c r="A50" s="25" t="s">
        <v>48</v>
      </c>
      <c r="B50" s="26" t="s">
        <v>49</v>
      </c>
      <c r="C50" s="28">
        <f>C52</f>
        <v>0</v>
      </c>
      <c r="D50" s="28">
        <v>0</v>
      </c>
      <c r="E50" s="19" t="e">
        <f t="shared" si="0"/>
        <v>#DIV/0!</v>
      </c>
      <c r="F50" s="24"/>
      <c r="G50" s="13"/>
    </row>
    <row r="51" spans="1:7" ht="12.75">
      <c r="A51" s="29" t="s">
        <v>50</v>
      </c>
      <c r="B51" s="30" t="s">
        <v>51</v>
      </c>
      <c r="C51" s="23"/>
      <c r="D51" s="23"/>
      <c r="E51" s="19"/>
      <c r="F51" s="20"/>
      <c r="G51" s="13"/>
    </row>
    <row r="52" spans="1:7" ht="38.25">
      <c r="A52" s="29" t="s">
        <v>110</v>
      </c>
      <c r="B52" s="30" t="s">
        <v>52</v>
      </c>
      <c r="C52" s="23">
        <v>0</v>
      </c>
      <c r="D52" s="23">
        <v>0</v>
      </c>
      <c r="E52" s="19" t="e">
        <f t="shared" si="0"/>
        <v>#DIV/0!</v>
      </c>
      <c r="F52" s="20"/>
      <c r="G52" s="13"/>
    </row>
    <row r="53" spans="1:7" ht="25.5">
      <c r="A53" s="29" t="s">
        <v>111</v>
      </c>
      <c r="B53" s="30" t="s">
        <v>112</v>
      </c>
      <c r="C53" s="23">
        <v>3</v>
      </c>
      <c r="D53" s="23">
        <v>3</v>
      </c>
      <c r="E53" s="19">
        <f t="shared" si="0"/>
        <v>100</v>
      </c>
      <c r="F53" s="20">
        <v>3</v>
      </c>
      <c r="G53" s="13"/>
    </row>
    <row r="54" spans="1:7" s="3" customFormat="1" ht="12.75">
      <c r="A54" s="25" t="s">
        <v>53</v>
      </c>
      <c r="B54" s="26" t="s">
        <v>54</v>
      </c>
      <c r="C54" s="28">
        <f>C56+C57</f>
        <v>0</v>
      </c>
      <c r="D54" s="28">
        <f>D56+D57</f>
        <v>0</v>
      </c>
      <c r="E54" s="19" t="e">
        <f t="shared" si="0"/>
        <v>#DIV/0!</v>
      </c>
      <c r="F54" s="24">
        <f>F55+F56+F57+F58</f>
        <v>0</v>
      </c>
      <c r="G54" s="13" t="e">
        <f>F54/D54*100</f>
        <v>#DIV/0!</v>
      </c>
    </row>
    <row r="55" spans="1:7" ht="12.75">
      <c r="A55" s="29" t="s">
        <v>55</v>
      </c>
      <c r="B55" s="30" t="s">
        <v>56</v>
      </c>
      <c r="C55" s="23"/>
      <c r="D55" s="23"/>
      <c r="E55" s="19"/>
      <c r="F55" s="20"/>
      <c r="G55" s="13"/>
    </row>
    <row r="56" spans="1:7" ht="12.75">
      <c r="A56" s="29" t="s">
        <v>138</v>
      </c>
      <c r="B56" s="30" t="s">
        <v>134</v>
      </c>
      <c r="C56" s="23"/>
      <c r="D56" s="23"/>
      <c r="E56" s="19" t="e">
        <f t="shared" si="0"/>
        <v>#DIV/0!</v>
      </c>
      <c r="F56" s="20"/>
      <c r="G56" s="13" t="e">
        <f>F56/D56*100</f>
        <v>#DIV/0!</v>
      </c>
    </row>
    <row r="57" spans="1:7" ht="12.75">
      <c r="A57" s="29" t="s">
        <v>172</v>
      </c>
      <c r="B57" s="30" t="s">
        <v>171</v>
      </c>
      <c r="C57" s="23"/>
      <c r="D57" s="23"/>
      <c r="E57" s="19"/>
      <c r="F57" s="20"/>
      <c r="G57" s="13"/>
    </row>
    <row r="58" spans="1:7" ht="12.75">
      <c r="A58" s="29" t="s">
        <v>57</v>
      </c>
      <c r="B58" s="30" t="s">
        <v>58</v>
      </c>
      <c r="C58" s="23"/>
      <c r="D58" s="23"/>
      <c r="E58" s="19"/>
      <c r="F58" s="20"/>
      <c r="G58" s="13"/>
    </row>
    <row r="59" spans="1:7" s="3" customFormat="1" ht="12.75">
      <c r="A59" s="25" t="s">
        <v>59</v>
      </c>
      <c r="B59" s="26" t="s">
        <v>60</v>
      </c>
      <c r="C59" s="28"/>
      <c r="D59" s="28"/>
      <c r="E59" s="19" t="e">
        <f t="shared" si="0"/>
        <v>#DIV/0!</v>
      </c>
      <c r="F59" s="24"/>
      <c r="G59" s="13"/>
    </row>
    <row r="60" spans="1:7" ht="12.75">
      <c r="A60" s="29" t="s">
        <v>61</v>
      </c>
      <c r="B60" s="30" t="s">
        <v>62</v>
      </c>
      <c r="C60" s="23"/>
      <c r="D60" s="23"/>
      <c r="E60" s="19"/>
      <c r="F60" s="20"/>
      <c r="G60" s="13"/>
    </row>
    <row r="61" spans="1:7" ht="12.75">
      <c r="A61" s="29" t="s">
        <v>63</v>
      </c>
      <c r="B61" s="30" t="s">
        <v>64</v>
      </c>
      <c r="C61" s="23"/>
      <c r="D61" s="23"/>
      <c r="E61" s="19"/>
      <c r="F61" s="20"/>
      <c r="G61" s="13"/>
    </row>
    <row r="62" spans="1:7" ht="12.75">
      <c r="A62" s="29" t="s">
        <v>65</v>
      </c>
      <c r="B62" s="30" t="s">
        <v>66</v>
      </c>
      <c r="C62" s="23"/>
      <c r="D62" s="23"/>
      <c r="E62" s="19" t="e">
        <f t="shared" si="0"/>
        <v>#DIV/0!</v>
      </c>
      <c r="F62" s="20"/>
      <c r="G62" s="13" t="e">
        <f>F62/D62*100</f>
        <v>#DIV/0!</v>
      </c>
    </row>
    <row r="63" spans="1:7" s="3" customFormat="1" ht="12.75">
      <c r="A63" s="25" t="s">
        <v>67</v>
      </c>
      <c r="B63" s="26" t="s">
        <v>68</v>
      </c>
      <c r="C63" s="28">
        <f>C66</f>
        <v>397.67</v>
      </c>
      <c r="D63" s="28">
        <f>D66</f>
        <v>397.67</v>
      </c>
      <c r="E63" s="19">
        <f t="shared" si="0"/>
        <v>100</v>
      </c>
      <c r="F63" s="24">
        <f>F66</f>
        <v>423</v>
      </c>
      <c r="G63" s="13">
        <f>F63/D63*100</f>
        <v>106.36960293710864</v>
      </c>
    </row>
    <row r="64" spans="1:7" s="3" customFormat="1" ht="12.75">
      <c r="A64" s="29" t="s">
        <v>136</v>
      </c>
      <c r="B64" s="30" t="s">
        <v>135</v>
      </c>
      <c r="C64" s="23"/>
      <c r="D64" s="23"/>
      <c r="E64" s="19"/>
      <c r="F64" s="24"/>
      <c r="G64" s="13"/>
    </row>
    <row r="65" spans="1:7" ht="12.75">
      <c r="A65" s="29" t="s">
        <v>69</v>
      </c>
      <c r="B65" s="30" t="s">
        <v>70</v>
      </c>
      <c r="C65" s="23"/>
      <c r="D65" s="23"/>
      <c r="E65" s="19"/>
      <c r="F65" s="20"/>
      <c r="G65" s="13"/>
    </row>
    <row r="66" spans="1:7" ht="12.75">
      <c r="A66" s="29" t="s">
        <v>71</v>
      </c>
      <c r="B66" s="30" t="s">
        <v>72</v>
      </c>
      <c r="C66" s="23">
        <v>397.67</v>
      </c>
      <c r="D66" s="23">
        <v>397.67</v>
      </c>
      <c r="E66" s="19">
        <f t="shared" si="0"/>
        <v>100</v>
      </c>
      <c r="F66" s="20">
        <v>423</v>
      </c>
      <c r="G66" s="13">
        <f>F66/D66*100</f>
        <v>106.36960293710864</v>
      </c>
    </row>
    <row r="67" spans="1:7" ht="12.75">
      <c r="A67" s="29" t="s">
        <v>73</v>
      </c>
      <c r="B67" s="30" t="s">
        <v>74</v>
      </c>
      <c r="C67" s="23"/>
      <c r="D67" s="23"/>
      <c r="E67" s="19"/>
      <c r="F67" s="20"/>
      <c r="G67" s="13"/>
    </row>
    <row r="68" spans="1:7" s="3" customFormat="1" ht="12.75">
      <c r="A68" s="25" t="s">
        <v>113</v>
      </c>
      <c r="B68" s="26" t="s">
        <v>75</v>
      </c>
      <c r="C68" s="28">
        <f>C69</f>
        <v>1364.43</v>
      </c>
      <c r="D68" s="28">
        <f>D69</f>
        <v>1364.43</v>
      </c>
      <c r="E68" s="19">
        <f t="shared" si="0"/>
        <v>100</v>
      </c>
      <c r="F68" s="24">
        <f>F69</f>
        <v>1100</v>
      </c>
      <c r="G68" s="13">
        <f>F68/D68*100</f>
        <v>80.6197459745095</v>
      </c>
    </row>
    <row r="69" spans="1:7" ht="12.75">
      <c r="A69" s="29" t="s">
        <v>76</v>
      </c>
      <c r="B69" s="30" t="s">
        <v>77</v>
      </c>
      <c r="C69" s="23">
        <v>1364.43</v>
      </c>
      <c r="D69" s="23">
        <v>1364.43</v>
      </c>
      <c r="E69" s="19">
        <f t="shared" si="0"/>
        <v>100</v>
      </c>
      <c r="F69" s="20">
        <v>1100</v>
      </c>
      <c r="G69" s="13">
        <f>F69/D69*100</f>
        <v>80.6197459745095</v>
      </c>
    </row>
    <row r="70" spans="1:7" s="3" customFormat="1" ht="12.75">
      <c r="A70" s="25" t="s">
        <v>114</v>
      </c>
      <c r="B70" s="26" t="s">
        <v>78</v>
      </c>
      <c r="C70" s="28"/>
      <c r="D70" s="28"/>
      <c r="E70" s="19"/>
      <c r="F70" s="24"/>
      <c r="G70" s="13"/>
    </row>
    <row r="71" spans="1:7" ht="12.75">
      <c r="A71" s="29" t="s">
        <v>79</v>
      </c>
      <c r="B71" s="30" t="s">
        <v>80</v>
      </c>
      <c r="C71" s="23"/>
      <c r="D71" s="23"/>
      <c r="E71" s="19"/>
      <c r="F71" s="20"/>
      <c r="G71" s="13"/>
    </row>
    <row r="72" spans="1:7" ht="12.75">
      <c r="A72" s="29" t="s">
        <v>81</v>
      </c>
      <c r="B72" s="30" t="s">
        <v>82</v>
      </c>
      <c r="C72" s="23"/>
      <c r="D72" s="23"/>
      <c r="E72" s="19"/>
      <c r="F72" s="20"/>
      <c r="G72" s="13"/>
    </row>
    <row r="73" spans="1:7" ht="12.75">
      <c r="A73" s="29" t="s">
        <v>83</v>
      </c>
      <c r="B73" s="30" t="s">
        <v>84</v>
      </c>
      <c r="C73" s="23"/>
      <c r="D73" s="23"/>
      <c r="E73" s="19"/>
      <c r="F73" s="20"/>
      <c r="G73" s="13"/>
    </row>
    <row r="74" spans="1:7" ht="12.75">
      <c r="A74" s="29" t="s">
        <v>115</v>
      </c>
      <c r="B74" s="30" t="s">
        <v>116</v>
      </c>
      <c r="C74" s="23"/>
      <c r="D74" s="23"/>
      <c r="E74" s="19"/>
      <c r="F74" s="20"/>
      <c r="G74" s="13"/>
    </row>
    <row r="75" spans="1:7" s="3" customFormat="1" ht="12.75">
      <c r="A75" s="25" t="s">
        <v>86</v>
      </c>
      <c r="B75" s="26" t="s">
        <v>87</v>
      </c>
      <c r="C75" s="28"/>
      <c r="D75" s="28"/>
      <c r="E75" s="19"/>
      <c r="F75" s="24"/>
      <c r="G75" s="13"/>
    </row>
    <row r="76" spans="1:7" ht="12.75">
      <c r="A76" s="29" t="s">
        <v>88</v>
      </c>
      <c r="B76" s="30" t="s">
        <v>89</v>
      </c>
      <c r="C76" s="23"/>
      <c r="D76" s="23"/>
      <c r="E76" s="19"/>
      <c r="F76" s="20"/>
      <c r="G76" s="13"/>
    </row>
    <row r="77" spans="1:7" ht="12.75">
      <c r="A77" s="29" t="s">
        <v>90</v>
      </c>
      <c r="B77" s="30" t="s">
        <v>91</v>
      </c>
      <c r="C77" s="23"/>
      <c r="D77" s="23"/>
      <c r="E77" s="19"/>
      <c r="F77" s="20"/>
      <c r="G77" s="13"/>
    </row>
    <row r="78" spans="1:7" ht="12.75">
      <c r="A78" s="29" t="s">
        <v>92</v>
      </c>
      <c r="B78" s="30" t="s">
        <v>93</v>
      </c>
      <c r="C78" s="23"/>
      <c r="D78" s="23"/>
      <c r="E78" s="19"/>
      <c r="F78" s="20"/>
      <c r="G78" s="13"/>
    </row>
    <row r="79" spans="1:7" ht="12.75">
      <c r="A79" s="29" t="s">
        <v>94</v>
      </c>
      <c r="B79" s="30" t="s">
        <v>95</v>
      </c>
      <c r="C79" s="23"/>
      <c r="D79" s="23"/>
      <c r="E79" s="19"/>
      <c r="F79" s="20"/>
      <c r="G79" s="13"/>
    </row>
    <row r="80" spans="1:7" s="3" customFormat="1" ht="12.75">
      <c r="A80" s="25" t="s">
        <v>85</v>
      </c>
      <c r="B80" s="26" t="s">
        <v>96</v>
      </c>
      <c r="C80" s="28">
        <f>C81+C83</f>
        <v>1324.32</v>
      </c>
      <c r="D80" s="28">
        <f>D81+D83</f>
        <v>1324.32</v>
      </c>
      <c r="E80" s="19">
        <f>D80/C80*100</f>
        <v>100</v>
      </c>
      <c r="F80" s="20">
        <f>F83</f>
        <v>1903.4</v>
      </c>
      <c r="G80" s="13">
        <f>F80/D80*100</f>
        <v>143.72659176029964</v>
      </c>
    </row>
    <row r="81" spans="1:7" ht="12.75">
      <c r="A81" s="29" t="s">
        <v>117</v>
      </c>
      <c r="B81" s="30" t="s">
        <v>97</v>
      </c>
      <c r="C81" s="23"/>
      <c r="D81" s="23"/>
      <c r="E81" s="19" t="e">
        <f>D81/C81*100</f>
        <v>#DIV/0!</v>
      </c>
      <c r="F81" s="20"/>
      <c r="G81" s="13" t="e">
        <f>F81/D81*100</f>
        <v>#DIV/0!</v>
      </c>
    </row>
    <row r="82" spans="1:7" ht="12.75">
      <c r="A82" s="29" t="s">
        <v>118</v>
      </c>
      <c r="B82" s="30" t="s">
        <v>98</v>
      </c>
      <c r="C82" s="23"/>
      <c r="D82" s="23"/>
      <c r="E82" s="19"/>
      <c r="F82" s="20"/>
      <c r="G82" s="13"/>
    </row>
    <row r="83" spans="1:7" ht="25.5">
      <c r="A83" s="29" t="s">
        <v>119</v>
      </c>
      <c r="B83" s="30" t="s">
        <v>120</v>
      </c>
      <c r="C83" s="23">
        <v>1324.32</v>
      </c>
      <c r="D83" s="23">
        <v>1324.32</v>
      </c>
      <c r="E83" s="19">
        <f>D83/C83*100</f>
        <v>100</v>
      </c>
      <c r="F83" s="20">
        <v>1903.4</v>
      </c>
      <c r="G83" s="13">
        <f>F83/D83*100</f>
        <v>143.72659176029964</v>
      </c>
    </row>
    <row r="84" spans="1:7" s="3" customFormat="1" ht="12.75">
      <c r="A84" s="25" t="s">
        <v>121</v>
      </c>
      <c r="B84" s="26" t="s">
        <v>122</v>
      </c>
      <c r="C84" s="28"/>
      <c r="D84" s="28"/>
      <c r="E84" s="19"/>
      <c r="F84" s="24"/>
      <c r="G84" s="13"/>
    </row>
    <row r="85" spans="1:7" s="3" customFormat="1" ht="25.5">
      <c r="A85" s="25" t="s">
        <v>44</v>
      </c>
      <c r="B85" s="26" t="s">
        <v>123</v>
      </c>
      <c r="C85" s="28"/>
      <c r="D85" s="28"/>
      <c r="E85" s="19"/>
      <c r="F85" s="24"/>
      <c r="G85" s="13"/>
    </row>
    <row r="86" spans="1:7" ht="25.5">
      <c r="A86" s="29" t="s">
        <v>124</v>
      </c>
      <c r="B86" s="30" t="s">
        <v>125</v>
      </c>
      <c r="C86" s="23"/>
      <c r="D86" s="23"/>
      <c r="E86" s="19"/>
      <c r="F86" s="20"/>
      <c r="G86" s="13"/>
    </row>
    <row r="87" spans="1:7" s="3" customFormat="1" ht="38.25">
      <c r="A87" s="25" t="s">
        <v>126</v>
      </c>
      <c r="B87" s="26" t="s">
        <v>127</v>
      </c>
      <c r="C87" s="28">
        <f>C89</f>
        <v>0</v>
      </c>
      <c r="D87" s="28"/>
      <c r="E87" s="19"/>
      <c r="F87" s="24"/>
      <c r="G87" s="13"/>
    </row>
    <row r="88" spans="1:7" ht="38.25">
      <c r="A88" s="29" t="s">
        <v>128</v>
      </c>
      <c r="B88" s="30" t="s">
        <v>129</v>
      </c>
      <c r="C88" s="23"/>
      <c r="D88" s="23"/>
      <c r="E88" s="19"/>
      <c r="F88" s="20"/>
      <c r="G88" s="13"/>
    </row>
    <row r="89" spans="1:7" ht="25.5">
      <c r="A89" s="29" t="s">
        <v>130</v>
      </c>
      <c r="B89" s="30" t="s">
        <v>131</v>
      </c>
      <c r="C89" s="23"/>
      <c r="D89" s="23"/>
      <c r="E89" s="19"/>
      <c r="F89" s="20"/>
      <c r="G89" s="13"/>
    </row>
    <row r="90" spans="1:7" s="4" customFormat="1" ht="25.5">
      <c r="A90" s="25" t="s">
        <v>132</v>
      </c>
      <c r="B90" s="26" t="s">
        <v>133</v>
      </c>
      <c r="C90" s="28">
        <f>C7-C38</f>
        <v>27.049999999999272</v>
      </c>
      <c r="D90" s="28">
        <f>D7-D38</f>
        <v>27.049999999998363</v>
      </c>
      <c r="E90" s="28">
        <f>E7-E38</f>
        <v>0</v>
      </c>
      <c r="F90" s="31">
        <f>F7-F38</f>
        <v>-1087.9799999999996</v>
      </c>
      <c r="G90" s="28">
        <f>G7-G38</f>
        <v>-17.778778690465415</v>
      </c>
    </row>
    <row r="91" spans="1:7" s="4" customFormat="1" ht="12.75">
      <c r="A91" s="32" t="s">
        <v>99</v>
      </c>
      <c r="B91" s="12"/>
      <c r="C91" s="24"/>
      <c r="D91" s="24"/>
      <c r="E91" s="19"/>
      <c r="F91" s="24"/>
      <c r="G91" s="13"/>
    </row>
    <row r="92" spans="1:7" s="3" customFormat="1" ht="25.5">
      <c r="A92" s="32" t="s">
        <v>100</v>
      </c>
      <c r="B92" s="12"/>
      <c r="C92" s="24"/>
      <c r="D92" s="24"/>
      <c r="E92" s="19"/>
      <c r="F92" s="24"/>
      <c r="G92" s="13"/>
    </row>
    <row r="93" spans="1:7" s="3" customFormat="1" ht="25.5">
      <c r="A93" s="32" t="s">
        <v>101</v>
      </c>
      <c r="B93" s="12"/>
      <c r="C93" s="24"/>
      <c r="D93" s="24"/>
      <c r="E93" s="19"/>
      <c r="F93" s="24"/>
      <c r="G93" s="13"/>
    </row>
    <row r="94" spans="1:7" ht="12.75">
      <c r="A94" s="33"/>
      <c r="B94" s="33"/>
      <c r="C94" s="34"/>
      <c r="D94" s="35"/>
      <c r="E94" s="34"/>
      <c r="F94" s="35"/>
      <c r="G94" s="34"/>
    </row>
    <row r="95" spans="1:7" ht="12.75">
      <c r="A95" s="33"/>
      <c r="B95" s="33"/>
      <c r="C95" s="36"/>
      <c r="D95" s="35"/>
      <c r="E95" s="34"/>
      <c r="F95" s="35"/>
      <c r="G95" s="34"/>
    </row>
    <row r="96" spans="1:7" ht="12.75">
      <c r="A96" s="33"/>
      <c r="B96" s="33"/>
      <c r="C96" s="34"/>
      <c r="D96" s="35"/>
      <c r="E96" s="34"/>
      <c r="F96" s="35"/>
      <c r="G96" s="34"/>
    </row>
    <row r="97" spans="3:7" ht="12.75">
      <c r="C97" s="8"/>
      <c r="D97" s="5"/>
      <c r="E97" s="8"/>
      <c r="F97" s="5"/>
      <c r="G97" s="8"/>
    </row>
    <row r="98" spans="3:7" ht="12.75">
      <c r="C98" s="8"/>
      <c r="D98" s="5"/>
      <c r="E98" s="8"/>
      <c r="F98" s="5"/>
      <c r="G98" s="8"/>
    </row>
    <row r="99" spans="3:7" ht="12.75">
      <c r="C99" s="8"/>
      <c r="D99" s="5"/>
      <c r="E99" s="8"/>
      <c r="F99" s="5"/>
      <c r="G99" s="8"/>
    </row>
    <row r="100" spans="3:7" ht="12.75">
      <c r="C100" s="8"/>
      <c r="D100" s="5"/>
      <c r="E100" s="8"/>
      <c r="F100" s="5"/>
      <c r="G100" s="8"/>
    </row>
    <row r="101" spans="3:7" ht="12.75">
      <c r="C101" s="8"/>
      <c r="D101" s="5"/>
      <c r="E101" s="8"/>
      <c r="F101" s="5"/>
      <c r="G101" s="8"/>
    </row>
    <row r="102" spans="3:7" ht="12.75">
      <c r="C102" s="8"/>
      <c r="D102" s="5"/>
      <c r="E102" s="8"/>
      <c r="F102" s="5"/>
      <c r="G102" s="8"/>
    </row>
    <row r="103" spans="3:7" ht="12.75">
      <c r="C103" s="8"/>
      <c r="D103" s="5"/>
      <c r="E103" s="8"/>
      <c r="F103" s="5"/>
      <c r="G103" s="8"/>
    </row>
    <row r="104" spans="3:7" ht="12.75">
      <c r="C104" s="8"/>
      <c r="D104" s="5"/>
      <c r="E104" s="8"/>
      <c r="F104" s="5"/>
      <c r="G104" s="8"/>
    </row>
    <row r="105" spans="3:7" ht="12.75">
      <c r="C105" s="8"/>
      <c r="D105" s="5"/>
      <c r="E105" s="8"/>
      <c r="F105" s="5"/>
      <c r="G105" s="8"/>
    </row>
    <row r="106" spans="3:7" ht="12.75">
      <c r="C106" s="8"/>
      <c r="D106" s="5"/>
      <c r="E106" s="8"/>
      <c r="F106" s="5"/>
      <c r="G106" s="8"/>
    </row>
    <row r="107" spans="3:7" ht="12.75">
      <c r="C107" s="8"/>
      <c r="D107" s="5"/>
      <c r="E107" s="8"/>
      <c r="F107" s="5"/>
      <c r="G107" s="8"/>
    </row>
    <row r="108" spans="3:7" ht="12.75">
      <c r="C108" s="8"/>
      <c r="D108" s="5"/>
      <c r="E108" s="8"/>
      <c r="F108" s="5"/>
      <c r="G108" s="8"/>
    </row>
    <row r="109" spans="3:7" ht="12.75">
      <c r="C109" s="8"/>
      <c r="D109" s="5"/>
      <c r="E109" s="8"/>
      <c r="F109" s="5"/>
      <c r="G109" s="8"/>
    </row>
    <row r="110" spans="3:7" ht="12.75">
      <c r="C110" s="8"/>
      <c r="D110" s="5"/>
      <c r="E110" s="8"/>
      <c r="F110" s="5"/>
      <c r="G110" s="8"/>
    </row>
    <row r="111" spans="3:7" ht="12.75">
      <c r="C111" s="8"/>
      <c r="D111" s="5"/>
      <c r="E111" s="8"/>
      <c r="F111" s="5"/>
      <c r="G111" s="8"/>
    </row>
    <row r="112" spans="3:7" ht="12.75">
      <c r="C112" s="8"/>
      <c r="D112" s="5"/>
      <c r="E112" s="8"/>
      <c r="F112" s="5"/>
      <c r="G112" s="8"/>
    </row>
    <row r="113" spans="3:7" ht="12.75">
      <c r="C113" s="8"/>
      <c r="D113" s="5"/>
      <c r="E113" s="8"/>
      <c r="F113" s="5"/>
      <c r="G113" s="8"/>
    </row>
    <row r="114" spans="3:7" ht="12.75">
      <c r="C114" s="8"/>
      <c r="D114" s="5"/>
      <c r="E114" s="8"/>
      <c r="F114" s="5"/>
      <c r="G114" s="8"/>
    </row>
    <row r="115" spans="3:7" ht="12.75">
      <c r="C115" s="8"/>
      <c r="D115" s="5"/>
      <c r="E115" s="8"/>
      <c r="F115" s="5"/>
      <c r="G115" s="8"/>
    </row>
    <row r="116" spans="3:7" ht="12.75">
      <c r="C116" s="8"/>
      <c r="D116" s="5"/>
      <c r="E116" s="8"/>
      <c r="F116" s="5"/>
      <c r="G116" s="8"/>
    </row>
    <row r="117" spans="3:7" ht="12.75">
      <c r="C117" s="8"/>
      <c r="D117" s="5"/>
      <c r="E117" s="8"/>
      <c r="F117" s="5"/>
      <c r="G117" s="8"/>
    </row>
    <row r="118" spans="3:7" ht="12.75">
      <c r="C118" s="8"/>
      <c r="D118" s="5"/>
      <c r="E118" s="8"/>
      <c r="F118" s="5"/>
      <c r="G118" s="8"/>
    </row>
    <row r="119" spans="3:7" ht="12.75">
      <c r="C119" s="8"/>
      <c r="D119" s="5"/>
      <c r="E119" s="8"/>
      <c r="F119" s="5"/>
      <c r="G119" s="8"/>
    </row>
    <row r="120" spans="3:7" ht="12.75">
      <c r="C120" s="8"/>
      <c r="D120" s="5"/>
      <c r="E120" s="8"/>
      <c r="F120" s="5"/>
      <c r="G120" s="8"/>
    </row>
    <row r="121" spans="3:7" ht="12.75">
      <c r="C121" s="8"/>
      <c r="D121" s="5"/>
      <c r="E121" s="8"/>
      <c r="F121" s="5"/>
      <c r="G121" s="8"/>
    </row>
    <row r="122" spans="3:7" ht="12.75">
      <c r="C122" s="8"/>
      <c r="D122" s="5"/>
      <c r="E122" s="8"/>
      <c r="F122" s="5"/>
      <c r="G122" s="8"/>
    </row>
    <row r="123" spans="3:7" ht="12.75">
      <c r="C123" s="8"/>
      <c r="D123" s="5"/>
      <c r="E123" s="8"/>
      <c r="F123" s="5"/>
      <c r="G123" s="8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</sheetData>
  <sheetProtection/>
  <mergeCells count="8">
    <mergeCell ref="A4:A6"/>
    <mergeCell ref="F4:F6"/>
    <mergeCell ref="G4:G6"/>
    <mergeCell ref="A1:G2"/>
    <mergeCell ref="E4:E6"/>
    <mergeCell ref="D4:D6"/>
    <mergeCell ref="B4:B6"/>
    <mergeCell ref="C4:C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Айжана</dc:creator>
  <cp:keywords/>
  <dc:description/>
  <cp:lastModifiedBy>Пользователь</cp:lastModifiedBy>
  <cp:lastPrinted>2018-11-09T07:55:43Z</cp:lastPrinted>
  <dcterms:created xsi:type="dcterms:W3CDTF">2008-11-11T12:53:40Z</dcterms:created>
  <dcterms:modified xsi:type="dcterms:W3CDTF">2018-11-09T07:55:45Z</dcterms:modified>
  <cp:category/>
  <cp:version/>
  <cp:contentType/>
  <cp:contentStatus/>
</cp:coreProperties>
</file>